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Z:\dokumenty\Projekty\Zakázky - V REALIZACI\24-380 VŘ Rotava svozová firma\5) ZD - po dalších připomínkách\"/>
    </mc:Choice>
  </mc:AlternateContent>
  <xr:revisionPtr revIDLastSave="0" documentId="13_ncr:1_{AC804A04-025A-4B3F-B4F0-32FF1AD42DCB}" xr6:coauthVersionLast="47" xr6:coauthVersionMax="47" xr10:uidLastSave="{00000000-0000-0000-0000-000000000000}"/>
  <bookViews>
    <workbookView xWindow="-108" yWindow="-108" windowWidth="23256" windowHeight="12456" tabRatio="500" xr2:uid="{00000000-000D-0000-FFFF-FFFF00000000}"/>
  </bookViews>
  <sheets>
    <sheet name="Rotava" sheetId="1" r:id="rId1"/>
  </sheets>
  <calcPr calcId="181029"/>
  <customWorkbookViews>
    <customWorkbookView name="Romana Zemanová – osobní zobrazení" guid="{156D36CA-26E8-4F3C-AAFB-BDF044E72202}" mergeInterval="0" personalView="1" maximized="1" xWindow="-1928" yWindow="-8" windowWidth="1936" windowHeight="1048" tabRatio="500" activeSheetId="1"/>
    <customWorkbookView name="Windows User - vlastní zobrazení" guid="{ECFB48A4-5DC9-4717-96BB-CA0E0D6D1368}" mergeInterval="0" personalView="1" maximized="1" xWindow="1" yWindow="1" windowWidth="1362" windowHeight="538" tabRatio="500" activeSheetId="1"/>
    <customWorkbookView name="Plachá Lenka – osobní zobrazení" guid="{61881901-B45E-4994-83AE-AD137B761614}" mergeInterval="0" personalView="1" maximized="1" xWindow="-8" yWindow="-8" windowWidth="1936" windowHeight="1048" tabRatio="500" activeSheetId="1"/>
    <customWorkbookView name="Kunrtová Jana – osobní zobrazení" guid="{2A2D1235-7F1D-4018-93F8-7DFDB270875F}" mergeInterval="0" personalView="1" maximized="1" xWindow="-9" yWindow="-9" windowWidth="1938" windowHeight="1038"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C66" i="1" l="1"/>
  <c r="G66" i="1" s="1"/>
  <c r="C65" i="1" l="1"/>
  <c r="G51" i="1"/>
  <c r="B71" i="1"/>
  <c r="C64" i="1" l="1"/>
  <c r="C63" i="1"/>
  <c r="G31" i="1" l="1"/>
  <c r="G50" i="1"/>
  <c r="G49" i="1"/>
  <c r="G48" i="1"/>
  <c r="G47" i="1"/>
  <c r="G46" i="1"/>
  <c r="G45" i="1"/>
  <c r="G44" i="1"/>
  <c r="G43" i="1"/>
  <c r="D26" i="1"/>
  <c r="G26" i="1" s="1"/>
  <c r="G27" i="1" s="1"/>
  <c r="D21" i="1"/>
  <c r="D16" i="1"/>
  <c r="G16" i="1" s="1"/>
  <c r="D14" i="1" l="1"/>
  <c r="G14" i="1" s="1"/>
  <c r="D8" i="1"/>
  <c r="G8" i="1" s="1"/>
  <c r="D7" i="1"/>
  <c r="G7" i="1" s="1"/>
  <c r="D5" i="1"/>
  <c r="G5" i="1" s="1"/>
  <c r="G59" i="1"/>
  <c r="G58" i="1"/>
  <c r="G57" i="1"/>
  <c r="G56" i="1"/>
  <c r="G55" i="1"/>
  <c r="G21" i="1"/>
  <c r="G67" i="1"/>
  <c r="G65" i="1"/>
  <c r="G64" i="1"/>
  <c r="G63" i="1"/>
  <c r="G42" i="1"/>
  <c r="G41" i="1"/>
  <c r="G40" i="1"/>
  <c r="G39" i="1"/>
  <c r="G38" i="1"/>
  <c r="G37" i="1"/>
  <c r="G36" i="1"/>
  <c r="G35" i="1"/>
  <c r="G34" i="1"/>
  <c r="G33" i="1"/>
  <c r="G32" i="1"/>
  <c r="G30" i="1"/>
  <c r="D22" i="1"/>
  <c r="G22" i="1" s="1"/>
  <c r="D17" i="1"/>
  <c r="G17" i="1" s="1"/>
  <c r="D15" i="1"/>
  <c r="G15" i="1" s="1"/>
  <c r="D13" i="1"/>
  <c r="G13" i="1" s="1"/>
  <c r="D9" i="1"/>
  <c r="G9" i="1" s="1"/>
  <c r="D6" i="1"/>
  <c r="G6" i="1" s="1"/>
  <c r="D4" i="1"/>
  <c r="G4" i="1" s="1"/>
  <c r="G52" i="1" l="1"/>
  <c r="G23" i="1"/>
  <c r="G18" i="1"/>
  <c r="G10" i="1"/>
  <c r="G60" i="1"/>
  <c r="G68" i="1"/>
  <c r="D71" i="1" l="1"/>
  <c r="E71" i="1"/>
</calcChain>
</file>

<file path=xl/sharedStrings.xml><?xml version="1.0" encoding="utf-8"?>
<sst xmlns="http://schemas.openxmlformats.org/spreadsheetml/2006/main" count="155" uniqueCount="72">
  <si>
    <t>Příloha 5 - Tabulka pro výpočet nabídkové ceny</t>
  </si>
  <si>
    <t>Položka</t>
  </si>
  <si>
    <t>Jednotka</t>
  </si>
  <si>
    <t>Cena za jednotku bez DPH v Kč</t>
  </si>
  <si>
    <t>Cena za položku a rok bez DPH v Kč</t>
  </si>
  <si>
    <t>Celkem</t>
  </si>
  <si>
    <t>Předpokládaný počet výsypů za rok</t>
  </si>
  <si>
    <t>Předpokládaný počet výsypů všech nádob za rok - celkem</t>
  </si>
  <si>
    <t>Počet nádob</t>
  </si>
  <si>
    <t>Tab. č. 3: Bioodpad</t>
  </si>
  <si>
    <t>tato cena je započítána do nabídkové ceny za 4 roky, tj. za 48 měsíců poskytování služby, tj. cena za celkem*4</t>
  </si>
  <si>
    <t>tato cena je započítána do nabídkové ceny za 4 roky, tj. za 48 měsíců poskytování služby, tj. cena celkem*4</t>
  </si>
  <si>
    <t>Předpokládané množství odpadů za rok v tunách</t>
  </si>
  <si>
    <t>20 01 01 Papír a lepenka</t>
  </si>
  <si>
    <t>využití / odstranění 1 t odpadu</t>
  </si>
  <si>
    <t>20 01 02 Sklo</t>
  </si>
  <si>
    <t>20 03 01 Směsný komunální odpad (SKO)</t>
  </si>
  <si>
    <t>poplatek skládce za uložení 1 tuny</t>
  </si>
  <si>
    <t>rekultivační rezerva</t>
  </si>
  <si>
    <t>20 03 07 Objemný odpad</t>
  </si>
  <si>
    <t>manipulace, výsyp a svoz 1 t odpadu, doprava na koncové zařízení</t>
  </si>
  <si>
    <t>1100l horní výsyp na papír</t>
  </si>
  <si>
    <t>1100l horní výsyp na bioodpad</t>
  </si>
  <si>
    <t>tato cena je započítána do nabídkové ceny jako cena celkem</t>
  </si>
  <si>
    <t>evidenční označení 1 ks nádoby (dodání evidenčního označení a jeho trvalé umístění na nádobu)</t>
  </si>
  <si>
    <t xml:space="preserve">Souhrn </t>
  </si>
  <si>
    <t>Tab. č. 1: Svoz a manipulace směsného komunálního odpadu 20 03 01 dle počtu nádob</t>
  </si>
  <si>
    <t>120l horní výsyp (RD)</t>
  </si>
  <si>
    <t>240l horní výsyp (RD)</t>
  </si>
  <si>
    <t>120l horní výsyp uzamykatelné (sídliště)</t>
  </si>
  <si>
    <t>240l horní výsyp uzamykatelné (sídliště)</t>
  </si>
  <si>
    <t>660l horní výsyp uzamyklatelné (sídliště)</t>
  </si>
  <si>
    <t>1100l horní výsyp uzamykatelné (sídliště)</t>
  </si>
  <si>
    <t>Tab. č. 2: Svoz a manipulace tříděného komunálního odpadu podskupin 15 01 a 20 01 dle počtu nádob</t>
  </si>
  <si>
    <t>20 01 01 Papír a lepenka - 120l horní výsyp (RD)</t>
  </si>
  <si>
    <t>20 01 01 Papír a lepenka - 1100l horní výsyp (sídliště)</t>
  </si>
  <si>
    <r>
      <t>20 01 02 Sklo - 1100l</t>
    </r>
    <r>
      <rPr>
        <sz val="10"/>
        <color rgb="FFFF0000"/>
        <rFont val="Arial"/>
        <family val="2"/>
        <charset val="238"/>
      </rPr>
      <t xml:space="preserve"> </t>
    </r>
    <r>
      <rPr>
        <sz val="10"/>
        <color theme="1"/>
        <rFont val="Arial"/>
        <family val="2"/>
        <charset val="238"/>
      </rPr>
      <t>horní výsyp (RD + sídliště)</t>
    </r>
  </si>
  <si>
    <t>20 01 39 Plasty / 15 01 05 Kompozitní obaly / 20 01 40 Kovy - 120l horní výsyp (RD)</t>
  </si>
  <si>
    <t>20 01 39 Plasty / 15 01 05 Kompozitní obaly / 20 01 40 Kovy - 1100l horní výsyp (sídliště)</t>
  </si>
  <si>
    <t>14</t>
  </si>
  <si>
    <t>20 02 01 Biologicky rozložitelný odpad  - 1100l horní výsyp (RD, výsyp 1 x týdně po 7 měsíců)</t>
  </si>
  <si>
    <t>Tab. č. 4: Objemný odpad</t>
  </si>
  <si>
    <t>20 01 01 Papír a lepenka / kompozitní obaly (nápojové kartony)</t>
  </si>
  <si>
    <t xml:space="preserve">20 01 39 Plasty </t>
  </si>
  <si>
    <t>20 01 40 Kovy (plechovky)</t>
  </si>
  <si>
    <t>20 02 01 Biologicky rozložitelný odpad (bez údržby zeleně)</t>
  </si>
  <si>
    <t>skládkovací poplatek do 150 kg/občan (limit platí pro rok 2026, limit pro další roky dle platné legislativy)</t>
  </si>
  <si>
    <t>skládkovací poplatek nad 150 kg/občan (limit platí pro rok 2026, limit pro další roky dle platné legislativy)</t>
  </si>
  <si>
    <t xml:space="preserve">Tab. č. 5: Náklady na odstranění dotčených druhů odpadů </t>
  </si>
  <si>
    <t xml:space="preserve">Tab. č. 6: Pronájem nádob </t>
  </si>
  <si>
    <t>Předpokládaný počet pronájmů nádob</t>
  </si>
  <si>
    <t>pronájem 1 ks nádoby za rok</t>
  </si>
  <si>
    <t>1100l horní výsyp na plast/kompozitní obaly/kovy (multikomoditní sběr)</t>
  </si>
  <si>
    <t xml:space="preserve">1100l horní výsyp na sklo </t>
  </si>
  <si>
    <t>120l horní výsyp na bioodpad</t>
  </si>
  <si>
    <t>nádoby uvedené v Tab. č. 1: Svoz a manipulace směsného komunálního odpadu 20 03 01 dle počtu nádob</t>
  </si>
  <si>
    <t>nádoby uvedené v Tab. č. 2: Svoz a manipulace tříděného komunálního odpadu podskupin 15 01 a 20 01 dle počtu nádob</t>
  </si>
  <si>
    <t>Předpokládaný počet nádob k očipování</t>
  </si>
  <si>
    <t>nádoby uvedené v Tab. č. 3: Bioodpad</t>
  </si>
  <si>
    <t xml:space="preserve">nádoby uvedené v Tab. č. 6: Pronájem nádob </t>
  </si>
  <si>
    <t>Předpokládaná cena za rok v Kč bez DPH</t>
  </si>
  <si>
    <t xml:space="preserve">Předpokládaná cena na 4 roky v Kč bez DPH </t>
  </si>
  <si>
    <t>Nabízená cena za rok v Kč bez DPH</t>
  </si>
  <si>
    <t>Nabízená cena celkem na 4 roky v Kč bez DPH</t>
  </si>
  <si>
    <t>Tab. č. 7: Evidenční označení nádob RFID čipy</t>
  </si>
  <si>
    <t xml:space="preserve">energetické využití 1 t odpadu </t>
  </si>
  <si>
    <t>Poznámka k energetickému využití odpadu - odpad zadavatele není v současné době energeticky využíván, proto není zadavatel schopen stanovit, jak velké množství jím produkovaného odpadu by mělo být energeticky využito právě tímto způsobem. Proto tedy zadavatel, pro účely hodnocení nabídky, zvolil hodnotu k ocenění 0,001 t. Každý účastník zadávacího řízení pro účely hodnocení zakázky bude kalkulovat s hodnotou 0,001 t.</t>
  </si>
  <si>
    <t>20 02 01 Biologicky rozložitelný odpad  - 120l horní výsyp (sídliště, výsyp 1 x týdně po dobu 7 měsíců, výsyp 1 x 4 týdny po dobu 5 měsíců)</t>
  </si>
  <si>
    <t>33</t>
  </si>
  <si>
    <t>20 03 07 Objemný odpad - nádoba 11 m3, svoz na vyžádání</t>
  </si>
  <si>
    <t>nádoby ve vlastnictví společnosti EKOKOM</t>
  </si>
  <si>
    <t>manipulace, výsyp a svoz 1 ks nádoby, doprava na koncové zařízení a vážení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</si>
</sst>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quot; Kč&quot;"/>
    <numFmt numFmtId="165" formatCode="#,##0.00\ [$Kč-405]"/>
    <numFmt numFmtId="166" formatCode="#,##0.000"/>
    <numFmt numFmtId="167" formatCode="0.000"/>
  </numFmts>
  <fonts count="15" x14ac:knownFonts="1">
    <font>
      <sz val="10"/>
      <color rgb="FF000000"/>
      <name val="Arial"/>
      <charset val="1"/>
    </font>
    <font>
      <sz val="10"/>
      <color rgb="FF000000"/>
      <name val="Arial"/>
      <family val="2"/>
      <charset val="238"/>
    </font>
    <font>
      <b/>
      <sz val="14"/>
      <color rgb="FF000000"/>
      <name val="Arial"/>
      <family val="2"/>
      <charset val="238"/>
    </font>
    <font>
      <b/>
      <sz val="10"/>
      <color theme="1"/>
      <name val="Arial"/>
      <family val="2"/>
      <charset val="238"/>
    </font>
    <font>
      <b/>
      <sz val="10"/>
      <color rgb="FF000000"/>
      <name val="Arial"/>
      <family val="2"/>
      <charset val="238"/>
    </font>
    <font>
      <sz val="10"/>
      <name val="Arial"/>
      <family val="2"/>
      <charset val="238"/>
    </font>
    <font>
      <sz val="10"/>
      <color rgb="FFFF0000"/>
      <name val="Arial"/>
      <family val="2"/>
      <charset val="238"/>
    </font>
    <font>
      <sz val="10"/>
      <color theme="1"/>
      <name val="Arial"/>
      <family val="2"/>
      <charset val="238"/>
    </font>
    <font>
      <b/>
      <sz val="10"/>
      <name val="Arial"/>
      <family val="2"/>
      <charset val="238"/>
    </font>
    <font>
      <sz val="10"/>
      <color theme="1"/>
      <name val="Calibri"/>
      <family val="2"/>
      <charset val="238"/>
    </font>
    <font>
      <b/>
      <sz val="12"/>
      <color theme="1"/>
      <name val="Arial"/>
      <family val="2"/>
      <charset val="238"/>
    </font>
    <font>
      <b/>
      <sz val="11"/>
      <color theme="1"/>
      <name val="Arial"/>
      <family val="2"/>
      <charset val="238"/>
    </font>
    <font>
      <b/>
      <sz val="11"/>
      <color rgb="FF000000"/>
      <name val="Arial"/>
      <family val="2"/>
      <charset val="238"/>
    </font>
    <font>
      <u/>
      <sz val="10"/>
      <color rgb="FF000000"/>
      <name val="Arial"/>
      <family val="2"/>
      <charset val="238"/>
    </font>
    <font>
      <sz val="8"/>
      <name val="Arial"/>
      <family val="2"/>
      <charset val="238"/>
    </font>
  </fonts>
  <fills count="12">
    <fill>
      <patternFill patternType="none"/>
    </fill>
    <fill>
      <patternFill patternType="gray125"/>
    </fill>
    <fill>
      <patternFill patternType="solid">
        <fgColor rgb="FFFFE699"/>
        <bgColor rgb="FFFFCC99"/>
      </patternFill>
    </fill>
    <fill>
      <patternFill patternType="solid">
        <fgColor rgb="FFFBE5D6"/>
        <bgColor rgb="FFE2F0D9"/>
      </patternFill>
    </fill>
    <fill>
      <patternFill patternType="solid">
        <fgColor rgb="FFE2F0D9"/>
        <bgColor rgb="FFFBE5D6"/>
      </patternFill>
    </fill>
    <fill>
      <patternFill patternType="solid">
        <fgColor rgb="FFFF9900"/>
        <bgColor rgb="FFFFCC00"/>
      </patternFill>
    </fill>
    <fill>
      <patternFill patternType="solid">
        <fgColor theme="6" tint="0.59999389629810485"/>
        <bgColor rgb="FFFFFF00"/>
      </patternFill>
    </fill>
    <fill>
      <patternFill patternType="solid">
        <fgColor rgb="FFFBE5D6"/>
        <bgColor indexed="64"/>
      </patternFill>
    </fill>
    <fill>
      <patternFill patternType="solid">
        <fgColor rgb="FFE2F0D9"/>
        <bgColor indexed="64"/>
      </patternFill>
    </fill>
    <fill>
      <patternFill patternType="solid">
        <fgColor rgb="FFFFE699"/>
        <bgColor rgb="FFFFE699"/>
      </patternFill>
    </fill>
    <fill>
      <patternFill patternType="solid">
        <fgColor rgb="FFFBE5D6"/>
        <bgColor rgb="FFFBE5D6"/>
      </patternFill>
    </fill>
    <fill>
      <patternFill patternType="solid">
        <fgColor rgb="FFE2F0D9"/>
        <bgColor rgb="FFE2F0D9"/>
      </patternFill>
    </fill>
  </fills>
  <borders count="21">
    <border>
      <left/>
      <right/>
      <top/>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top/>
      <bottom/>
      <diagonal/>
    </border>
    <border>
      <left style="medium">
        <color auto="1"/>
      </left>
      <right style="medium">
        <color auto="1"/>
      </right>
      <top style="medium">
        <color auto="1"/>
      </top>
      <bottom style="medium">
        <color auto="1"/>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1" fillId="0" borderId="0"/>
  </cellStyleXfs>
  <cellXfs count="84">
    <xf numFmtId="0" fontId="0" fillId="0" borderId="0" xfId="0"/>
    <xf numFmtId="49" fontId="3" fillId="2" borderId="2" xfId="0" applyNumberFormat="1" applyFont="1" applyFill="1" applyBorder="1" applyAlignment="1">
      <alignment horizontal="center" wrapText="1"/>
    </xf>
    <xf numFmtId="49" fontId="4" fillId="2" borderId="2" xfId="0" applyNumberFormat="1" applyFont="1" applyFill="1" applyBorder="1" applyAlignment="1">
      <alignment horizontal="center" wrapText="1"/>
    </xf>
    <xf numFmtId="164" fontId="3" fillId="2" borderId="2" xfId="0" applyNumberFormat="1" applyFont="1" applyFill="1" applyBorder="1" applyAlignment="1">
      <alignment horizontal="center" wrapText="1"/>
    </xf>
    <xf numFmtId="49" fontId="1" fillId="0" borderId="2" xfId="0" applyNumberFormat="1" applyFont="1" applyBorder="1"/>
    <xf numFmtId="3" fontId="3" fillId="5" borderId="4" xfId="0" applyNumberFormat="1" applyFont="1" applyFill="1" applyBorder="1"/>
    <xf numFmtId="165" fontId="3" fillId="5" borderId="4" xfId="0" applyNumberFormat="1" applyFont="1" applyFill="1" applyBorder="1"/>
    <xf numFmtId="0" fontId="6" fillId="0" borderId="0" xfId="0" applyFont="1"/>
    <xf numFmtId="0" fontId="5" fillId="3" borderId="2" xfId="0" applyFont="1" applyFill="1" applyBorder="1" applyAlignment="1">
      <alignment horizontal="center"/>
    </xf>
    <xf numFmtId="0" fontId="1" fillId="4" borderId="2" xfId="0" applyFont="1" applyFill="1" applyBorder="1" applyAlignment="1">
      <alignment horizontal="center"/>
    </xf>
    <xf numFmtId="3" fontId="3" fillId="0" borderId="2" xfId="0" applyNumberFormat="1" applyFont="1" applyBorder="1" applyAlignment="1">
      <alignment horizontal="center" wrapText="1"/>
    </xf>
    <xf numFmtId="49" fontId="1" fillId="3" borderId="2" xfId="1" applyNumberFormat="1" applyFill="1" applyBorder="1" applyAlignment="1">
      <alignment horizontal="center" wrapText="1"/>
    </xf>
    <xf numFmtId="164" fontId="0" fillId="0" borderId="2" xfId="0" applyNumberFormat="1" applyBorder="1"/>
    <xf numFmtId="164" fontId="0" fillId="4" borderId="2" xfId="0" applyNumberFormat="1" applyFill="1" applyBorder="1"/>
    <xf numFmtId="49" fontId="1" fillId="0" borderId="0" xfId="0" applyNumberFormat="1" applyFont="1"/>
    <xf numFmtId="0" fontId="5" fillId="0" borderId="0" xfId="0" applyFont="1" applyAlignment="1">
      <alignment horizontal="center"/>
    </xf>
    <xf numFmtId="0" fontId="1" fillId="0" borderId="0" xfId="0" applyFont="1" applyAlignment="1">
      <alignment horizontal="center"/>
    </xf>
    <xf numFmtId="3" fontId="3" fillId="0" borderId="0" xfId="0" applyNumberFormat="1" applyFont="1" applyAlignment="1">
      <alignment horizontal="center" wrapText="1"/>
    </xf>
    <xf numFmtId="49" fontId="1" fillId="0" borderId="0" xfId="1" applyNumberFormat="1" applyAlignment="1">
      <alignment horizontal="center" wrapText="1"/>
    </xf>
    <xf numFmtId="164" fontId="0" fillId="0" borderId="1" xfId="0" applyNumberFormat="1" applyBorder="1"/>
    <xf numFmtId="49" fontId="7" fillId="0" borderId="2" xfId="0" applyNumberFormat="1" applyFont="1" applyBorder="1"/>
    <xf numFmtId="0" fontId="0" fillId="3" borderId="2" xfId="0" applyFill="1" applyBorder="1" applyAlignment="1">
      <alignment horizontal="center"/>
    </xf>
    <xf numFmtId="3" fontId="3" fillId="0" borderId="2" xfId="0" applyNumberFormat="1" applyFont="1" applyBorder="1" applyAlignment="1">
      <alignment horizontal="center"/>
    </xf>
    <xf numFmtId="164" fontId="0" fillId="4" borderId="5" xfId="0" applyNumberFormat="1" applyFill="1" applyBorder="1"/>
    <xf numFmtId="164" fontId="7" fillId="0" borderId="2" xfId="0" applyNumberFormat="1" applyFont="1" applyBorder="1"/>
    <xf numFmtId="49" fontId="7" fillId="0" borderId="0" xfId="0" applyNumberFormat="1" applyFont="1"/>
    <xf numFmtId="3" fontId="5" fillId="0" borderId="0" xfId="0" applyNumberFormat="1" applyFont="1" applyAlignment="1">
      <alignment horizontal="center"/>
    </xf>
    <xf numFmtId="3" fontId="3" fillId="0" borderId="0" xfId="0" applyNumberFormat="1" applyFont="1" applyAlignment="1">
      <alignment horizontal="center"/>
    </xf>
    <xf numFmtId="3" fontId="1" fillId="4" borderId="2" xfId="0" applyNumberFormat="1" applyFont="1" applyFill="1" applyBorder="1" applyAlignment="1">
      <alignment horizontal="center"/>
    </xf>
    <xf numFmtId="3" fontId="5" fillId="4" borderId="2" xfId="0" applyNumberFormat="1" applyFont="1" applyFill="1" applyBorder="1" applyAlignment="1">
      <alignment horizontal="center"/>
    </xf>
    <xf numFmtId="165" fontId="7" fillId="4" borderId="5" xfId="0" applyNumberFormat="1" applyFont="1" applyFill="1" applyBorder="1"/>
    <xf numFmtId="49" fontId="4" fillId="0" borderId="0" xfId="0" applyNumberFormat="1" applyFont="1"/>
    <xf numFmtId="49" fontId="1" fillId="0" borderId="0" xfId="0" applyNumberFormat="1" applyFont="1" applyAlignment="1">
      <alignment horizontal="center" wrapText="1"/>
    </xf>
    <xf numFmtId="49" fontId="5" fillId="0" borderId="2" xfId="0" applyNumberFormat="1" applyFont="1" applyBorder="1"/>
    <xf numFmtId="49" fontId="1" fillId="3" borderId="2" xfId="0" applyNumberFormat="1" applyFont="1" applyFill="1" applyBorder="1" applyAlignment="1">
      <alignment horizontal="center" wrapText="1"/>
    </xf>
    <xf numFmtId="49" fontId="5" fillId="0" borderId="0" xfId="0" applyNumberFormat="1" applyFont="1"/>
    <xf numFmtId="49" fontId="7" fillId="0" borderId="6" xfId="0" applyNumberFormat="1" applyFont="1" applyBorder="1"/>
    <xf numFmtId="49" fontId="3" fillId="2" borderId="7" xfId="0" applyNumberFormat="1" applyFont="1" applyFill="1" applyBorder="1" applyAlignment="1">
      <alignment horizontal="center" wrapText="1"/>
    </xf>
    <xf numFmtId="49" fontId="3" fillId="2" borderId="8" xfId="0" applyNumberFormat="1" applyFont="1" applyFill="1" applyBorder="1" applyAlignment="1">
      <alignment wrapText="1"/>
    </xf>
    <xf numFmtId="0" fontId="5" fillId="0" borderId="9" xfId="0" applyFont="1" applyBorder="1"/>
    <xf numFmtId="49" fontId="7" fillId="3" borderId="2" xfId="0" applyNumberFormat="1" applyFont="1" applyFill="1" applyBorder="1" applyAlignment="1">
      <alignment horizontal="center"/>
    </xf>
    <xf numFmtId="49" fontId="7" fillId="0" borderId="9" xfId="0" applyNumberFormat="1" applyFont="1" applyBorder="1"/>
    <xf numFmtId="49" fontId="7" fillId="3" borderId="2" xfId="1" applyNumberFormat="1" applyFont="1" applyFill="1" applyBorder="1" applyAlignment="1">
      <alignment horizontal="center"/>
    </xf>
    <xf numFmtId="49" fontId="7" fillId="3" borderId="2" xfId="1" applyNumberFormat="1" applyFont="1" applyFill="1" applyBorder="1" applyAlignment="1">
      <alignment horizontal="center" wrapText="1"/>
    </xf>
    <xf numFmtId="49" fontId="7" fillId="3" borderId="2" xfId="0" applyNumberFormat="1" applyFont="1" applyFill="1" applyBorder="1" applyAlignment="1">
      <alignment horizontal="center" wrapText="1"/>
    </xf>
    <xf numFmtId="164" fontId="0" fillId="0" borderId="0" xfId="0" applyNumberFormat="1"/>
    <xf numFmtId="0" fontId="5" fillId="2" borderId="8" xfId="0" applyFont="1" applyFill="1" applyBorder="1"/>
    <xf numFmtId="0" fontId="9" fillId="0" borderId="0" xfId="0" applyFont="1"/>
    <xf numFmtId="3" fontId="9" fillId="0" borderId="0" xfId="0" applyNumberFormat="1" applyFont="1"/>
    <xf numFmtId="0" fontId="10" fillId="0" borderId="0" xfId="0" applyFont="1"/>
    <xf numFmtId="49" fontId="3" fillId="6" borderId="2" xfId="0" applyNumberFormat="1" applyFont="1" applyFill="1" applyBorder="1" applyAlignment="1">
      <alignment horizontal="center" wrapText="1"/>
    </xf>
    <xf numFmtId="49" fontId="7" fillId="7" borderId="2" xfId="0" applyNumberFormat="1" applyFont="1" applyFill="1" applyBorder="1" applyAlignment="1">
      <alignment horizontal="center" wrapText="1"/>
    </xf>
    <xf numFmtId="49" fontId="7" fillId="8" borderId="2" xfId="0" applyNumberFormat="1" applyFont="1" applyFill="1" applyBorder="1" applyAlignment="1">
      <alignment horizontal="center" wrapText="1"/>
    </xf>
    <xf numFmtId="49" fontId="1" fillId="7" borderId="2" xfId="0" applyNumberFormat="1" applyFont="1" applyFill="1" applyBorder="1" applyAlignment="1">
      <alignment horizontal="center" wrapText="1"/>
    </xf>
    <xf numFmtId="164" fontId="7" fillId="8" borderId="2" xfId="0" applyNumberFormat="1" applyFont="1" applyFill="1" applyBorder="1" applyAlignment="1">
      <alignment horizontal="right" wrapText="1"/>
    </xf>
    <xf numFmtId="49" fontId="5" fillId="0" borderId="6" xfId="0" applyNumberFormat="1" applyFont="1" applyBorder="1"/>
    <xf numFmtId="0" fontId="11" fillId="9" borderId="13" xfId="0" applyFont="1" applyFill="1" applyBorder="1" applyAlignment="1">
      <alignment horizontal="center" vertical="center" wrapText="1"/>
    </xf>
    <xf numFmtId="0" fontId="12" fillId="9" borderId="16" xfId="0" applyFont="1" applyFill="1" applyBorder="1" applyAlignment="1">
      <alignment horizontal="center" vertical="center" wrapText="1"/>
    </xf>
    <xf numFmtId="0" fontId="12" fillId="9" borderId="17" xfId="0" applyFont="1" applyFill="1" applyBorder="1" applyAlignment="1">
      <alignment horizontal="center" vertical="center" wrapText="1"/>
    </xf>
    <xf numFmtId="165" fontId="3" fillId="10" borderId="11" xfId="0" applyNumberFormat="1" applyFont="1" applyFill="1" applyBorder="1" applyAlignment="1">
      <alignment horizontal="center" vertical="center"/>
    </xf>
    <xf numFmtId="165" fontId="3" fillId="11" borderId="20" xfId="0" applyNumberFormat="1" applyFont="1" applyFill="1" applyBorder="1" applyAlignment="1">
      <alignment horizontal="center" vertical="center"/>
    </xf>
    <xf numFmtId="165" fontId="3" fillId="11" borderId="12" xfId="0" applyNumberFormat="1" applyFont="1" applyFill="1" applyBorder="1" applyAlignment="1">
      <alignment horizontal="center" vertical="center"/>
    </xf>
    <xf numFmtId="49" fontId="7" fillId="0" borderId="6" xfId="0" applyNumberFormat="1" applyFont="1" applyBorder="1" applyAlignment="1">
      <alignment wrapText="1"/>
    </xf>
    <xf numFmtId="49" fontId="5" fillId="0" borderId="2" xfId="0" applyNumberFormat="1" applyFont="1" applyBorder="1" applyAlignment="1">
      <alignment wrapText="1"/>
    </xf>
    <xf numFmtId="3" fontId="8" fillId="4" borderId="6" xfId="0" applyNumberFormat="1" applyFont="1" applyFill="1" applyBorder="1" applyAlignment="1">
      <alignment horizontal="center"/>
    </xf>
    <xf numFmtId="3" fontId="8" fillId="4" borderId="9" xfId="0" applyNumberFormat="1" applyFont="1" applyFill="1" applyBorder="1" applyAlignment="1">
      <alignment horizontal="center"/>
    </xf>
    <xf numFmtId="49" fontId="7" fillId="0" borderId="2" xfId="0" applyNumberFormat="1" applyFont="1" applyBorder="1" applyAlignment="1">
      <alignment horizontal="left" vertical="center"/>
    </xf>
    <xf numFmtId="166" fontId="4" fillId="4" borderId="2" xfId="0" applyNumberFormat="1" applyFont="1" applyFill="1" applyBorder="1" applyAlignment="1">
      <alignment horizontal="center" vertical="center"/>
    </xf>
    <xf numFmtId="167" fontId="4" fillId="4" borderId="10" xfId="0" applyNumberFormat="1" applyFont="1" applyFill="1" applyBorder="1" applyAlignment="1">
      <alignment horizontal="center"/>
    </xf>
    <xf numFmtId="0" fontId="13" fillId="0" borderId="0" xfId="0" applyFont="1" applyAlignment="1">
      <alignment horizontal="left" wrapText="1"/>
    </xf>
    <xf numFmtId="0" fontId="3" fillId="0" borderId="0" xfId="0" applyFont="1"/>
    <xf numFmtId="49" fontId="3" fillId="2" borderId="2" xfId="0" applyNumberFormat="1" applyFont="1" applyFill="1" applyBorder="1" applyAlignment="1">
      <alignment horizont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165" fontId="3" fillId="10" borderId="18" xfId="0" applyNumberFormat="1" applyFont="1" applyFill="1" applyBorder="1" applyAlignment="1">
      <alignment horizontal="center" vertical="center"/>
    </xf>
    <xf numFmtId="165" fontId="3" fillId="10" borderId="19" xfId="0" applyNumberFormat="1" applyFont="1" applyFill="1" applyBorder="1" applyAlignment="1">
      <alignment horizontal="center" vertical="center"/>
    </xf>
    <xf numFmtId="0" fontId="3" fillId="0" borderId="1" xfId="0" applyFont="1" applyBorder="1" applyAlignment="1">
      <alignment horizontal="left" wrapText="1"/>
    </xf>
    <xf numFmtId="0" fontId="6" fillId="0" borderId="3" xfId="0" applyFont="1" applyBorder="1" applyAlignment="1">
      <alignment horizontal="center" wrapText="1"/>
    </xf>
    <xf numFmtId="0" fontId="2" fillId="0" borderId="0" xfId="0" applyFont="1" applyAlignment="1">
      <alignment vertical="center" wrapText="1"/>
    </xf>
    <xf numFmtId="3" fontId="8" fillId="4" borderId="6" xfId="0" applyNumberFormat="1" applyFont="1" applyFill="1" applyBorder="1" applyAlignment="1">
      <alignment horizontal="center" wrapText="1"/>
    </xf>
    <xf numFmtId="3" fontId="8" fillId="4" borderId="9" xfId="0" applyNumberFormat="1" applyFont="1" applyFill="1" applyBorder="1" applyAlignment="1">
      <alignment horizontal="center" wrapText="1"/>
    </xf>
    <xf numFmtId="0" fontId="3" fillId="0" borderId="1" xfId="0" applyFont="1" applyBorder="1" applyAlignment="1">
      <alignment wrapText="1"/>
    </xf>
    <xf numFmtId="166" fontId="4" fillId="4" borderId="6" xfId="0" applyNumberFormat="1" applyFont="1" applyFill="1" applyBorder="1" applyAlignment="1">
      <alignment horizontal="center" vertical="center"/>
    </xf>
    <xf numFmtId="166" fontId="4" fillId="4" borderId="9" xfId="0" applyNumberFormat="1" applyFont="1" applyFill="1" applyBorder="1" applyAlignment="1">
      <alignment horizontal="center" vertical="center"/>
    </xf>
  </cellXfs>
  <cellStyles count="2">
    <cellStyle name="Normální" xfId="0" builtinId="0"/>
    <cellStyle name="Normální 2" xfId="1" xr:uid="{00000000-0005-0000-0000-000001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E2F0D9"/>
      <rgbColor rgb="FFFFE6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E2F0D9"/>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78"/>
  <sheetViews>
    <sheetView showGridLines="0" tabSelected="1" topLeftCell="B56" zoomScale="90" zoomScaleNormal="90" workbookViewId="0">
      <selection activeCell="E35" sqref="E35"/>
    </sheetView>
  </sheetViews>
  <sheetFormatPr defaultColWidth="14.44140625" defaultRowHeight="13.2" x14ac:dyDescent="0.25"/>
  <cols>
    <col min="1" max="1" width="80.6640625" customWidth="1"/>
    <col min="2" max="2" width="17.88671875" customWidth="1"/>
    <col min="3" max="3" width="22.5546875" customWidth="1"/>
    <col min="4" max="4" width="24.6640625" customWidth="1"/>
    <col min="5" max="5" width="87.5546875" customWidth="1"/>
    <col min="8" max="8" width="18.5546875" customWidth="1"/>
  </cols>
  <sheetData>
    <row r="1" spans="1:8" ht="30" customHeight="1" x14ac:dyDescent="0.25">
      <c r="A1" s="78" t="s">
        <v>0</v>
      </c>
      <c r="B1" s="78"/>
      <c r="C1" s="78"/>
      <c r="D1" s="78"/>
      <c r="E1" s="78"/>
    </row>
    <row r="2" spans="1:8" ht="15.75" customHeight="1" x14ac:dyDescent="0.25">
      <c r="A2" s="76" t="s">
        <v>26</v>
      </c>
      <c r="B2" s="76"/>
      <c r="C2" s="76"/>
      <c r="D2" s="76"/>
      <c r="E2" s="76"/>
    </row>
    <row r="3" spans="1:8" ht="39" customHeight="1" x14ac:dyDescent="0.25">
      <c r="A3" s="2" t="s">
        <v>1</v>
      </c>
      <c r="B3" s="1" t="s">
        <v>6</v>
      </c>
      <c r="C3" s="1" t="s">
        <v>8</v>
      </c>
      <c r="D3" s="50" t="s">
        <v>7</v>
      </c>
      <c r="E3" s="1" t="s">
        <v>2</v>
      </c>
      <c r="F3" s="3" t="s">
        <v>3</v>
      </c>
      <c r="G3" s="3" t="s">
        <v>4</v>
      </c>
    </row>
    <row r="4" spans="1:8" ht="30" customHeight="1" x14ac:dyDescent="0.25">
      <c r="A4" s="4" t="s">
        <v>27</v>
      </c>
      <c r="B4" s="8">
        <v>26</v>
      </c>
      <c r="C4" s="9">
        <v>380</v>
      </c>
      <c r="D4" s="10">
        <f t="shared" ref="D4:D9" si="0">B4*C4</f>
        <v>9880</v>
      </c>
      <c r="E4" s="11" t="s">
        <v>71</v>
      </c>
      <c r="F4" s="12"/>
      <c r="G4" s="13">
        <f t="shared" ref="G4:G9" si="1">F4*D4</f>
        <v>0</v>
      </c>
      <c r="H4" s="77"/>
    </row>
    <row r="5" spans="1:8" ht="30" customHeight="1" x14ac:dyDescent="0.25">
      <c r="A5" s="4" t="s">
        <v>29</v>
      </c>
      <c r="B5" s="8">
        <v>52</v>
      </c>
      <c r="C5" s="9">
        <v>20</v>
      </c>
      <c r="D5" s="10">
        <f t="shared" si="0"/>
        <v>1040</v>
      </c>
      <c r="E5" s="11" t="s">
        <v>71</v>
      </c>
      <c r="F5" s="12"/>
      <c r="G5" s="13">
        <f t="shared" si="1"/>
        <v>0</v>
      </c>
      <c r="H5" s="77"/>
    </row>
    <row r="6" spans="1:8" ht="30" customHeight="1" x14ac:dyDescent="0.25">
      <c r="A6" s="4" t="s">
        <v>28</v>
      </c>
      <c r="B6" s="8">
        <v>26</v>
      </c>
      <c r="C6" s="9">
        <v>35</v>
      </c>
      <c r="D6" s="10">
        <f t="shared" si="0"/>
        <v>910</v>
      </c>
      <c r="E6" s="11" t="s">
        <v>71</v>
      </c>
      <c r="F6" s="12"/>
      <c r="G6" s="13">
        <f t="shared" si="1"/>
        <v>0</v>
      </c>
      <c r="H6" s="77"/>
    </row>
    <row r="7" spans="1:8" ht="30" customHeight="1" x14ac:dyDescent="0.25">
      <c r="A7" s="4" t="s">
        <v>30</v>
      </c>
      <c r="B7" s="8">
        <v>52</v>
      </c>
      <c r="C7" s="9">
        <v>25</v>
      </c>
      <c r="D7" s="10">
        <f t="shared" si="0"/>
        <v>1300</v>
      </c>
      <c r="E7" s="11" t="s">
        <v>71</v>
      </c>
      <c r="F7" s="12"/>
      <c r="G7" s="13">
        <f t="shared" si="1"/>
        <v>0</v>
      </c>
      <c r="H7" s="77"/>
    </row>
    <row r="8" spans="1:8" ht="30" customHeight="1" x14ac:dyDescent="0.25">
      <c r="A8" s="4" t="s">
        <v>31</v>
      </c>
      <c r="B8" s="8">
        <v>52</v>
      </c>
      <c r="C8" s="9">
        <v>10</v>
      </c>
      <c r="D8" s="10">
        <f t="shared" si="0"/>
        <v>520</v>
      </c>
      <c r="E8" s="11" t="s">
        <v>71</v>
      </c>
      <c r="F8" s="12"/>
      <c r="G8" s="13">
        <f t="shared" si="1"/>
        <v>0</v>
      </c>
      <c r="H8" s="77"/>
    </row>
    <row r="9" spans="1:8" ht="30" customHeight="1" thickBot="1" x14ac:dyDescent="0.3">
      <c r="A9" s="4" t="s">
        <v>32</v>
      </c>
      <c r="B9" s="8">
        <v>52</v>
      </c>
      <c r="C9" s="9">
        <v>40</v>
      </c>
      <c r="D9" s="10">
        <f t="shared" si="0"/>
        <v>2080</v>
      </c>
      <c r="E9" s="11" t="s">
        <v>71</v>
      </c>
      <c r="F9" s="12"/>
      <c r="G9" s="13">
        <f t="shared" si="1"/>
        <v>0</v>
      </c>
      <c r="H9" s="77"/>
    </row>
    <row r="10" spans="1:8" ht="15" customHeight="1" thickBot="1" x14ac:dyDescent="0.3">
      <c r="A10" s="14"/>
      <c r="B10" s="15"/>
      <c r="C10" s="16"/>
      <c r="D10" s="17"/>
      <c r="E10" s="18"/>
      <c r="F10" s="5" t="s">
        <v>5</v>
      </c>
      <c r="G10" s="6">
        <f>SUM(G4:G9)</f>
        <v>0</v>
      </c>
      <c r="H10" s="7" t="s">
        <v>11</v>
      </c>
    </row>
    <row r="11" spans="1:8" ht="15.75" customHeight="1" x14ac:dyDescent="0.25">
      <c r="A11" s="81" t="s">
        <v>33</v>
      </c>
      <c r="B11" s="81"/>
      <c r="C11" s="81"/>
      <c r="D11" s="81"/>
      <c r="E11" s="81"/>
      <c r="F11" s="19"/>
      <c r="G11" s="19"/>
    </row>
    <row r="12" spans="1:8" ht="39" customHeight="1" x14ac:dyDescent="0.25">
      <c r="A12" s="1" t="s">
        <v>1</v>
      </c>
      <c r="B12" s="1" t="s">
        <v>6</v>
      </c>
      <c r="C12" s="1" t="s">
        <v>8</v>
      </c>
      <c r="D12" s="1" t="s">
        <v>7</v>
      </c>
      <c r="E12" s="1" t="s">
        <v>2</v>
      </c>
      <c r="F12" s="3" t="s">
        <v>3</v>
      </c>
      <c r="G12" s="3" t="s">
        <v>4</v>
      </c>
    </row>
    <row r="13" spans="1:8" ht="29.25" customHeight="1" x14ac:dyDescent="0.25">
      <c r="A13" s="20" t="s">
        <v>34</v>
      </c>
      <c r="B13" s="21">
        <v>26</v>
      </c>
      <c r="C13" s="28">
        <v>415</v>
      </c>
      <c r="D13" s="22">
        <f>C13*B13</f>
        <v>10790</v>
      </c>
      <c r="E13" s="11" t="s">
        <v>71</v>
      </c>
      <c r="F13" s="12"/>
      <c r="G13" s="23">
        <f>F13*D13</f>
        <v>0</v>
      </c>
    </row>
    <row r="14" spans="1:8" ht="29.25" customHeight="1" x14ac:dyDescent="0.25">
      <c r="A14" s="20" t="s">
        <v>35</v>
      </c>
      <c r="B14" s="21">
        <v>26</v>
      </c>
      <c r="C14" s="28">
        <v>55</v>
      </c>
      <c r="D14" s="22">
        <f>C14*B14</f>
        <v>1430</v>
      </c>
      <c r="E14" s="11" t="s">
        <v>71</v>
      </c>
      <c r="F14" s="12"/>
      <c r="G14" s="23">
        <f>F14*D14</f>
        <v>0</v>
      </c>
    </row>
    <row r="15" spans="1:8" ht="29.25" customHeight="1" x14ac:dyDescent="0.25">
      <c r="A15" s="20" t="s">
        <v>36</v>
      </c>
      <c r="B15" s="8">
        <v>13</v>
      </c>
      <c r="C15" s="29">
        <v>25</v>
      </c>
      <c r="D15" s="22">
        <f>C15*B15</f>
        <v>325</v>
      </c>
      <c r="E15" s="11" t="s">
        <v>71</v>
      </c>
      <c r="F15" s="24"/>
      <c r="G15" s="30">
        <f>F15*D15</f>
        <v>0</v>
      </c>
    </row>
    <row r="16" spans="1:8" ht="29.25" customHeight="1" x14ac:dyDescent="0.25">
      <c r="A16" s="20" t="s">
        <v>37</v>
      </c>
      <c r="B16" s="8">
        <v>26</v>
      </c>
      <c r="C16" s="29">
        <v>415</v>
      </c>
      <c r="D16" s="22">
        <f>C16*B16</f>
        <v>10790</v>
      </c>
      <c r="E16" s="11" t="s">
        <v>71</v>
      </c>
      <c r="F16" s="24"/>
      <c r="G16" s="30">
        <f>F16*D16</f>
        <v>0</v>
      </c>
    </row>
    <row r="17" spans="1:8" ht="29.25" customHeight="1" thickBot="1" x14ac:dyDescent="0.3">
      <c r="A17" s="20" t="s">
        <v>38</v>
      </c>
      <c r="B17" s="8">
        <v>26</v>
      </c>
      <c r="C17" s="29">
        <v>55</v>
      </c>
      <c r="D17" s="22">
        <f>C17*B17</f>
        <v>1430</v>
      </c>
      <c r="E17" s="11" t="s">
        <v>71</v>
      </c>
      <c r="F17" s="24"/>
      <c r="G17" s="30">
        <f>F17*D17</f>
        <v>0</v>
      </c>
    </row>
    <row r="18" spans="1:8" ht="20.25" customHeight="1" thickBot="1" x14ac:dyDescent="0.3">
      <c r="A18" s="25"/>
      <c r="B18" s="15"/>
      <c r="C18" s="26"/>
      <c r="D18" s="27"/>
      <c r="E18" s="18"/>
      <c r="F18" s="5" t="s">
        <v>5</v>
      </c>
      <c r="G18" s="6">
        <f>SUM(G13:G17)</f>
        <v>0</v>
      </c>
      <c r="H18" s="7" t="s">
        <v>11</v>
      </c>
    </row>
    <row r="19" spans="1:8" ht="20.25" customHeight="1" x14ac:dyDescent="0.25">
      <c r="A19" s="31" t="s">
        <v>9</v>
      </c>
      <c r="B19" s="15"/>
      <c r="C19" s="16"/>
      <c r="D19" s="17"/>
      <c r="E19" s="32"/>
    </row>
    <row r="20" spans="1:8" ht="42" customHeight="1" x14ac:dyDescent="0.25">
      <c r="A20" s="2" t="s">
        <v>1</v>
      </c>
      <c r="B20" s="1" t="s">
        <v>6</v>
      </c>
      <c r="C20" s="1" t="s">
        <v>8</v>
      </c>
      <c r="D20" s="1" t="s">
        <v>7</v>
      </c>
      <c r="E20" s="1" t="s">
        <v>2</v>
      </c>
      <c r="F20" s="3" t="s">
        <v>3</v>
      </c>
      <c r="G20" s="3" t="s">
        <v>4</v>
      </c>
    </row>
    <row r="21" spans="1:8" ht="26.4" x14ac:dyDescent="0.25">
      <c r="A21" s="63" t="s">
        <v>67</v>
      </c>
      <c r="B21" s="51" t="s">
        <v>68</v>
      </c>
      <c r="C21" s="52" t="s">
        <v>39</v>
      </c>
      <c r="D21" s="10">
        <f>B21*C21</f>
        <v>462</v>
      </c>
      <c r="E21" s="53" t="s">
        <v>71</v>
      </c>
      <c r="F21" s="12"/>
      <c r="G21" s="54">
        <f>F21*D21</f>
        <v>0</v>
      </c>
    </row>
    <row r="22" spans="1:8" ht="20.25" customHeight="1" thickBot="1" x14ac:dyDescent="0.3">
      <c r="A22" s="33" t="s">
        <v>40</v>
      </c>
      <c r="B22" s="8">
        <v>28</v>
      </c>
      <c r="C22" s="9">
        <v>5</v>
      </c>
      <c r="D22" s="10">
        <f>B22*C22</f>
        <v>140</v>
      </c>
      <c r="E22" s="34" t="s">
        <v>71</v>
      </c>
      <c r="F22" s="12"/>
      <c r="G22" s="13">
        <f>F22*D22</f>
        <v>0</v>
      </c>
    </row>
    <row r="23" spans="1:8" ht="20.25" customHeight="1" thickBot="1" x14ac:dyDescent="0.3">
      <c r="A23" s="14"/>
      <c r="B23" s="15"/>
      <c r="C23" s="16"/>
      <c r="D23" s="17"/>
      <c r="E23" s="32"/>
      <c r="F23" s="5" t="s">
        <v>5</v>
      </c>
      <c r="G23" s="6">
        <f>SUM(G21:G22)</f>
        <v>0</v>
      </c>
      <c r="H23" s="7" t="s">
        <v>10</v>
      </c>
    </row>
    <row r="24" spans="1:8" ht="20.25" customHeight="1" x14ac:dyDescent="0.25">
      <c r="A24" s="31" t="s">
        <v>41</v>
      </c>
      <c r="B24" s="15"/>
      <c r="C24" s="16"/>
      <c r="D24" s="17"/>
      <c r="E24" s="32"/>
      <c r="H24" s="7"/>
    </row>
    <row r="25" spans="1:8" ht="75" customHeight="1" x14ac:dyDescent="0.25">
      <c r="A25" s="2" t="s">
        <v>1</v>
      </c>
      <c r="B25" s="1" t="s">
        <v>6</v>
      </c>
      <c r="C25" s="1" t="s">
        <v>8</v>
      </c>
      <c r="D25" s="1" t="s">
        <v>7</v>
      </c>
      <c r="E25" s="1" t="s">
        <v>2</v>
      </c>
      <c r="F25" s="3" t="s">
        <v>3</v>
      </c>
      <c r="G25" s="3" t="s">
        <v>4</v>
      </c>
      <c r="H25" s="7"/>
    </row>
    <row r="26" spans="1:8" ht="22.2" customHeight="1" thickBot="1" x14ac:dyDescent="0.3">
      <c r="A26" s="20" t="s">
        <v>69</v>
      </c>
      <c r="B26" s="8">
        <v>26</v>
      </c>
      <c r="C26" s="52">
        <v>3</v>
      </c>
      <c r="D26" s="10">
        <f>B26*C26</f>
        <v>78</v>
      </c>
      <c r="E26" s="53" t="s">
        <v>71</v>
      </c>
      <c r="F26" s="12"/>
      <c r="G26" s="54">
        <f>F26*D26</f>
        <v>0</v>
      </c>
    </row>
    <row r="27" spans="1:8" ht="20.25" customHeight="1" thickBot="1" x14ac:dyDescent="0.3">
      <c r="A27" s="35"/>
      <c r="B27" s="15"/>
      <c r="C27" s="16"/>
      <c r="D27" s="17"/>
      <c r="E27" s="32"/>
      <c r="F27" s="5" t="s">
        <v>5</v>
      </c>
      <c r="G27" s="6">
        <f>G26</f>
        <v>0</v>
      </c>
      <c r="H27" s="7" t="s">
        <v>10</v>
      </c>
    </row>
    <row r="28" spans="1:8" ht="15.75" customHeight="1" x14ac:dyDescent="0.25">
      <c r="A28" s="31" t="s">
        <v>48</v>
      </c>
    </row>
    <row r="29" spans="1:8" ht="39" customHeight="1" x14ac:dyDescent="0.25">
      <c r="A29" s="37" t="s">
        <v>1</v>
      </c>
      <c r="B29" s="38"/>
      <c r="C29" s="71" t="s">
        <v>12</v>
      </c>
      <c r="D29" s="71"/>
      <c r="E29" s="1" t="s">
        <v>2</v>
      </c>
      <c r="F29" s="3" t="s">
        <v>3</v>
      </c>
      <c r="G29" s="3" t="s">
        <v>4</v>
      </c>
    </row>
    <row r="30" spans="1:8" ht="15.75" customHeight="1" x14ac:dyDescent="0.25">
      <c r="A30" s="36" t="s">
        <v>13</v>
      </c>
      <c r="B30" s="39"/>
      <c r="C30" s="82">
        <v>39.049999999999997</v>
      </c>
      <c r="D30" s="83"/>
      <c r="E30" s="40" t="s">
        <v>14</v>
      </c>
      <c r="F30" s="12"/>
      <c r="G30" s="13">
        <f t="shared" ref="G30:G35" si="2">F30*C30</f>
        <v>0</v>
      </c>
    </row>
    <row r="31" spans="1:8" ht="15.75" customHeight="1" x14ac:dyDescent="0.25">
      <c r="A31" s="36" t="s">
        <v>42</v>
      </c>
      <c r="B31" s="39"/>
      <c r="C31" s="82">
        <v>1.33</v>
      </c>
      <c r="D31" s="83"/>
      <c r="E31" s="40" t="s">
        <v>14</v>
      </c>
      <c r="F31" s="12"/>
      <c r="G31" s="13">
        <f t="shared" si="2"/>
        <v>0</v>
      </c>
    </row>
    <row r="32" spans="1:8" ht="15.75" customHeight="1" x14ac:dyDescent="0.25">
      <c r="A32" s="36" t="s">
        <v>15</v>
      </c>
      <c r="B32" s="39"/>
      <c r="C32" s="82">
        <v>28.76</v>
      </c>
      <c r="D32" s="83"/>
      <c r="E32" s="40" t="s">
        <v>14</v>
      </c>
      <c r="F32" s="12"/>
      <c r="G32" s="13">
        <f t="shared" si="2"/>
        <v>0</v>
      </c>
    </row>
    <row r="33" spans="1:7" ht="15.75" customHeight="1" x14ac:dyDescent="0.25">
      <c r="A33" s="36" t="s">
        <v>43</v>
      </c>
      <c r="B33" s="41"/>
      <c r="C33" s="67">
        <v>43.85</v>
      </c>
      <c r="D33" s="67"/>
      <c r="E33" s="40" t="s">
        <v>14</v>
      </c>
      <c r="F33" s="12"/>
      <c r="G33" s="13">
        <f t="shared" si="2"/>
        <v>0</v>
      </c>
    </row>
    <row r="34" spans="1:7" ht="15.75" customHeight="1" x14ac:dyDescent="0.25">
      <c r="A34" s="36" t="s">
        <v>44</v>
      </c>
      <c r="B34" s="39"/>
      <c r="C34" s="67">
        <v>0.92</v>
      </c>
      <c r="D34" s="67"/>
      <c r="E34" s="40" t="s">
        <v>14</v>
      </c>
      <c r="F34" s="12"/>
      <c r="G34" s="13">
        <f t="shared" si="2"/>
        <v>0</v>
      </c>
    </row>
    <row r="35" spans="1:7" ht="15.75" customHeight="1" x14ac:dyDescent="0.25">
      <c r="A35" s="36" t="s">
        <v>45</v>
      </c>
      <c r="B35" s="39"/>
      <c r="C35" s="67">
        <v>6.16</v>
      </c>
      <c r="D35" s="67"/>
      <c r="E35" s="40" t="s">
        <v>14</v>
      </c>
      <c r="F35" s="12"/>
      <c r="G35" s="13">
        <f t="shared" si="2"/>
        <v>0</v>
      </c>
    </row>
    <row r="36" spans="1:7" ht="15.75" customHeight="1" x14ac:dyDescent="0.25">
      <c r="A36" s="66" t="s">
        <v>16</v>
      </c>
      <c r="B36" s="66"/>
      <c r="C36" s="67">
        <v>416.7</v>
      </c>
      <c r="D36" s="67"/>
      <c r="E36" s="42" t="s">
        <v>17</v>
      </c>
      <c r="F36" s="12"/>
      <c r="G36" s="13">
        <f>C36*F36</f>
        <v>0</v>
      </c>
    </row>
    <row r="37" spans="1:7" ht="15.75" customHeight="1" x14ac:dyDescent="0.25">
      <c r="A37" s="66"/>
      <c r="B37" s="66"/>
      <c r="C37" s="67"/>
      <c r="D37" s="67"/>
      <c r="E37" s="42" t="s">
        <v>18</v>
      </c>
      <c r="F37" s="12"/>
      <c r="G37" s="23">
        <f>C36*F37</f>
        <v>0</v>
      </c>
    </row>
    <row r="38" spans="1:7" ht="26.4" x14ac:dyDescent="0.25">
      <c r="A38" s="66"/>
      <c r="B38" s="66"/>
      <c r="C38" s="67"/>
      <c r="D38" s="67"/>
      <c r="E38" s="43" t="s">
        <v>46</v>
      </c>
      <c r="F38" s="12"/>
      <c r="G38" s="23">
        <f>C36*F38</f>
        <v>0</v>
      </c>
    </row>
    <row r="39" spans="1:7" ht="15.75" customHeight="1" x14ac:dyDescent="0.25">
      <c r="A39" s="66" t="s">
        <v>16</v>
      </c>
      <c r="B39" s="66"/>
      <c r="C39" s="67">
        <v>172.17</v>
      </c>
      <c r="D39" s="67"/>
      <c r="E39" s="42" t="s">
        <v>17</v>
      </c>
      <c r="F39" s="12"/>
      <c r="G39" s="13">
        <f>C39*F39</f>
        <v>0</v>
      </c>
    </row>
    <row r="40" spans="1:7" ht="15.75" customHeight="1" x14ac:dyDescent="0.25">
      <c r="A40" s="66"/>
      <c r="B40" s="66"/>
      <c r="C40" s="67"/>
      <c r="D40" s="67"/>
      <c r="E40" s="42" t="s">
        <v>18</v>
      </c>
      <c r="F40" s="12"/>
      <c r="G40" s="23">
        <f>C39*F40</f>
        <v>0</v>
      </c>
    </row>
    <row r="41" spans="1:7" ht="26.4" x14ac:dyDescent="0.25">
      <c r="A41" s="66"/>
      <c r="B41" s="66"/>
      <c r="C41" s="67"/>
      <c r="D41" s="67"/>
      <c r="E41" s="43" t="s">
        <v>47</v>
      </c>
      <c r="F41" s="12"/>
      <c r="G41" s="23">
        <f>C39*F41</f>
        <v>0</v>
      </c>
    </row>
    <row r="42" spans="1:7" x14ac:dyDescent="0.25">
      <c r="A42" s="36" t="s">
        <v>16</v>
      </c>
      <c r="B42" s="39"/>
      <c r="C42" s="67">
        <v>1E-3</v>
      </c>
      <c r="D42" s="67"/>
      <c r="E42" s="43" t="s">
        <v>65</v>
      </c>
      <c r="F42" s="12"/>
      <c r="G42" s="23">
        <f>C42*F42</f>
        <v>0</v>
      </c>
    </row>
    <row r="43" spans="1:7" x14ac:dyDescent="0.25">
      <c r="A43" s="66" t="s">
        <v>19</v>
      </c>
      <c r="B43" s="66"/>
      <c r="C43" s="67">
        <v>0</v>
      </c>
      <c r="D43" s="67"/>
      <c r="E43" s="44" t="s">
        <v>20</v>
      </c>
      <c r="F43" s="12"/>
      <c r="G43" s="23">
        <f>C43*F43</f>
        <v>0</v>
      </c>
    </row>
    <row r="44" spans="1:7" x14ac:dyDescent="0.25">
      <c r="A44" s="66"/>
      <c r="B44" s="66"/>
      <c r="C44" s="67"/>
      <c r="D44" s="67"/>
      <c r="E44" s="42" t="s">
        <v>17</v>
      </c>
      <c r="F44" s="12"/>
      <c r="G44" s="23">
        <f>C43*F44</f>
        <v>0</v>
      </c>
    </row>
    <row r="45" spans="1:7" x14ac:dyDescent="0.25">
      <c r="A45" s="66"/>
      <c r="B45" s="66"/>
      <c r="C45" s="67"/>
      <c r="D45" s="67"/>
      <c r="E45" s="42" t="s">
        <v>18</v>
      </c>
      <c r="F45" s="12"/>
      <c r="G45" s="23">
        <f>C43*F45</f>
        <v>0</v>
      </c>
    </row>
    <row r="46" spans="1:7" ht="26.4" x14ac:dyDescent="0.25">
      <c r="A46" s="66"/>
      <c r="B46" s="66"/>
      <c r="C46" s="67"/>
      <c r="D46" s="67"/>
      <c r="E46" s="43" t="s">
        <v>46</v>
      </c>
      <c r="F46" s="12"/>
      <c r="G46" s="23">
        <f>C43*F46</f>
        <v>0</v>
      </c>
    </row>
    <row r="47" spans="1:7" x14ac:dyDescent="0.25">
      <c r="A47" s="66" t="s">
        <v>19</v>
      </c>
      <c r="B47" s="66"/>
      <c r="C47" s="67">
        <v>157.34</v>
      </c>
      <c r="D47" s="67"/>
      <c r="E47" s="44" t="s">
        <v>20</v>
      </c>
      <c r="F47" s="12"/>
      <c r="G47" s="23">
        <f>C47*F47</f>
        <v>0</v>
      </c>
    </row>
    <row r="48" spans="1:7" x14ac:dyDescent="0.25">
      <c r="A48" s="66"/>
      <c r="B48" s="66"/>
      <c r="C48" s="67"/>
      <c r="D48" s="67"/>
      <c r="E48" s="42" t="s">
        <v>17</v>
      </c>
      <c r="F48" s="12"/>
      <c r="G48" s="23">
        <f>C47*F48</f>
        <v>0</v>
      </c>
    </row>
    <row r="49" spans="1:8" x14ac:dyDescent="0.25">
      <c r="A49" s="66"/>
      <c r="B49" s="66"/>
      <c r="C49" s="67"/>
      <c r="D49" s="67"/>
      <c r="E49" s="42" t="s">
        <v>18</v>
      </c>
      <c r="F49" s="12"/>
      <c r="G49" s="23">
        <f>C47*F49</f>
        <v>0</v>
      </c>
    </row>
    <row r="50" spans="1:8" ht="26.4" x14ac:dyDescent="0.25">
      <c r="A50" s="66"/>
      <c r="B50" s="66"/>
      <c r="C50" s="67"/>
      <c r="D50" s="67"/>
      <c r="E50" s="43" t="s">
        <v>47</v>
      </c>
      <c r="F50" s="12"/>
      <c r="G50" s="23">
        <f>C47*F50</f>
        <v>0</v>
      </c>
    </row>
    <row r="51" spans="1:8" ht="13.8" thickBot="1" x14ac:dyDescent="0.3">
      <c r="A51" s="36" t="s">
        <v>19</v>
      </c>
      <c r="B51" s="39"/>
      <c r="C51" s="68">
        <v>1E-3</v>
      </c>
      <c r="D51" s="68"/>
      <c r="E51" s="44" t="s">
        <v>65</v>
      </c>
      <c r="F51" s="12"/>
      <c r="G51" s="23">
        <f>C51*F51</f>
        <v>0</v>
      </c>
    </row>
    <row r="52" spans="1:8" ht="18" customHeight="1" thickBot="1" x14ac:dyDescent="0.3">
      <c r="A52" s="35"/>
      <c r="B52" s="15"/>
      <c r="C52" s="16"/>
      <c r="D52" s="17"/>
      <c r="E52" s="32"/>
      <c r="F52" s="5" t="s">
        <v>5</v>
      </c>
      <c r="G52" s="6">
        <f>SUM(G30:G51)</f>
        <v>0</v>
      </c>
      <c r="H52" s="7" t="s">
        <v>11</v>
      </c>
    </row>
    <row r="53" spans="1:8" ht="15.75" customHeight="1" x14ac:dyDescent="0.25">
      <c r="A53" s="70" t="s">
        <v>49</v>
      </c>
      <c r="B53" s="70"/>
      <c r="C53" s="70"/>
      <c r="D53" s="70"/>
      <c r="E53" s="70"/>
      <c r="G53" s="45"/>
    </row>
    <row r="54" spans="1:8" ht="39" customHeight="1" x14ac:dyDescent="0.25">
      <c r="A54" s="37" t="s">
        <v>1</v>
      </c>
      <c r="B54" s="46"/>
      <c r="C54" s="71" t="s">
        <v>50</v>
      </c>
      <c r="D54" s="71"/>
      <c r="E54" s="1" t="s">
        <v>2</v>
      </c>
      <c r="F54" s="3" t="s">
        <v>3</v>
      </c>
      <c r="G54" s="3" t="s">
        <v>4</v>
      </c>
    </row>
    <row r="55" spans="1:8" ht="15.75" customHeight="1" x14ac:dyDescent="0.25">
      <c r="A55" s="36" t="s">
        <v>21</v>
      </c>
      <c r="B55" s="39"/>
      <c r="C55" s="64">
        <v>40</v>
      </c>
      <c r="D55" s="65"/>
      <c r="E55" s="40" t="s">
        <v>51</v>
      </c>
      <c r="F55" s="12"/>
      <c r="G55" s="13">
        <f t="shared" ref="G55:G59" si="3">F55*C55</f>
        <v>0</v>
      </c>
    </row>
    <row r="56" spans="1:8" ht="15.75" customHeight="1" x14ac:dyDescent="0.25">
      <c r="A56" s="36" t="s">
        <v>52</v>
      </c>
      <c r="B56" s="39"/>
      <c r="C56" s="79">
        <v>40</v>
      </c>
      <c r="D56" s="80"/>
      <c r="E56" s="40" t="s">
        <v>51</v>
      </c>
      <c r="F56" s="12"/>
      <c r="G56" s="13">
        <f t="shared" si="3"/>
        <v>0</v>
      </c>
    </row>
    <row r="57" spans="1:8" ht="15.75" customHeight="1" x14ac:dyDescent="0.25">
      <c r="A57" s="55" t="s">
        <v>53</v>
      </c>
      <c r="B57" s="39"/>
      <c r="C57" s="64">
        <v>22</v>
      </c>
      <c r="D57" s="65"/>
      <c r="E57" s="40" t="s">
        <v>51</v>
      </c>
      <c r="F57" s="12"/>
      <c r="G57" s="13">
        <f t="shared" si="3"/>
        <v>0</v>
      </c>
    </row>
    <row r="58" spans="1:8" ht="15.75" customHeight="1" x14ac:dyDescent="0.25">
      <c r="A58" s="36" t="s">
        <v>22</v>
      </c>
      <c r="B58" s="39"/>
      <c r="C58" s="64">
        <v>5</v>
      </c>
      <c r="D58" s="65"/>
      <c r="E58" s="40" t="s">
        <v>51</v>
      </c>
      <c r="F58" s="12"/>
      <c r="G58" s="13">
        <f t="shared" si="3"/>
        <v>0</v>
      </c>
    </row>
    <row r="59" spans="1:8" ht="15.75" customHeight="1" thickBot="1" x14ac:dyDescent="0.3">
      <c r="A59" s="36" t="s">
        <v>54</v>
      </c>
      <c r="B59" s="39"/>
      <c r="C59" s="64">
        <v>14</v>
      </c>
      <c r="D59" s="65"/>
      <c r="E59" s="40" t="s">
        <v>51</v>
      </c>
      <c r="F59" s="12"/>
      <c r="G59" s="13">
        <f t="shared" si="3"/>
        <v>0</v>
      </c>
    </row>
    <row r="60" spans="1:8" ht="15.75" customHeight="1" thickBot="1" x14ac:dyDescent="0.35">
      <c r="A60" s="47"/>
      <c r="B60" s="47"/>
      <c r="C60" s="48"/>
      <c r="D60" s="47"/>
      <c r="E60" s="47"/>
      <c r="F60" s="5" t="s">
        <v>5</v>
      </c>
      <c r="G60" s="6">
        <f>SUM(G55:G59)</f>
        <v>0</v>
      </c>
      <c r="H60" s="7" t="s">
        <v>11</v>
      </c>
    </row>
    <row r="61" spans="1:8" ht="15.75" customHeight="1" x14ac:dyDescent="0.25">
      <c r="A61" s="70" t="s">
        <v>64</v>
      </c>
      <c r="B61" s="70"/>
      <c r="C61" s="70"/>
      <c r="D61" s="70"/>
      <c r="E61" s="70"/>
      <c r="G61" s="45"/>
    </row>
    <row r="62" spans="1:8" ht="42" customHeight="1" x14ac:dyDescent="0.25">
      <c r="A62" s="37" t="s">
        <v>1</v>
      </c>
      <c r="B62" s="46"/>
      <c r="C62" s="71" t="s">
        <v>57</v>
      </c>
      <c r="D62" s="71"/>
      <c r="E62" s="1" t="s">
        <v>2</v>
      </c>
      <c r="F62" s="3" t="s">
        <v>3</v>
      </c>
      <c r="G62" s="3" t="s">
        <v>4</v>
      </c>
    </row>
    <row r="63" spans="1:8" ht="15.75" customHeight="1" x14ac:dyDescent="0.25">
      <c r="A63" s="36" t="s">
        <v>55</v>
      </c>
      <c r="B63" s="39"/>
      <c r="C63" s="64">
        <f>SUM(C4:C9)</f>
        <v>510</v>
      </c>
      <c r="D63" s="65"/>
      <c r="E63" s="40" t="s">
        <v>24</v>
      </c>
      <c r="F63" s="12"/>
      <c r="G63" s="13">
        <f>F63*C63</f>
        <v>0</v>
      </c>
    </row>
    <row r="64" spans="1:8" ht="26.4" x14ac:dyDescent="0.25">
      <c r="A64" s="62" t="s">
        <v>56</v>
      </c>
      <c r="B64" s="39"/>
      <c r="C64" s="64">
        <f>SUM(C13:C17)</f>
        <v>965</v>
      </c>
      <c r="D64" s="65"/>
      <c r="E64" s="40" t="s">
        <v>24</v>
      </c>
      <c r="F64" s="12"/>
      <c r="G64" s="13">
        <f>F64*C64</f>
        <v>0</v>
      </c>
    </row>
    <row r="65" spans="1:8" ht="15.75" customHeight="1" x14ac:dyDescent="0.25">
      <c r="A65" s="36" t="s">
        <v>58</v>
      </c>
      <c r="B65" s="39"/>
      <c r="C65" s="64">
        <f>C21+C22</f>
        <v>19</v>
      </c>
      <c r="D65" s="65"/>
      <c r="E65" s="40" t="s">
        <v>24</v>
      </c>
      <c r="F65" s="12"/>
      <c r="G65" s="13">
        <f>F65*C65</f>
        <v>0</v>
      </c>
    </row>
    <row r="66" spans="1:8" ht="15.75" customHeight="1" x14ac:dyDescent="0.25">
      <c r="A66" s="36" t="s">
        <v>59</v>
      </c>
      <c r="B66" s="39"/>
      <c r="C66" s="64">
        <f>SUM(C55:C59)</f>
        <v>121</v>
      </c>
      <c r="D66" s="65"/>
      <c r="E66" s="40" t="s">
        <v>24</v>
      </c>
      <c r="F66" s="12"/>
      <c r="G66" s="13">
        <f>F66*C66</f>
        <v>0</v>
      </c>
    </row>
    <row r="67" spans="1:8" ht="15.75" customHeight="1" thickBot="1" x14ac:dyDescent="0.3">
      <c r="A67" s="36" t="s">
        <v>70</v>
      </c>
      <c r="B67" s="39"/>
      <c r="C67" s="64">
        <v>33</v>
      </c>
      <c r="D67" s="65"/>
      <c r="E67" s="40" t="s">
        <v>24</v>
      </c>
      <c r="F67" s="12"/>
      <c r="G67" s="13">
        <f>F67*C67</f>
        <v>0</v>
      </c>
    </row>
    <row r="68" spans="1:8" ht="15.75" customHeight="1" thickBot="1" x14ac:dyDescent="0.3">
      <c r="F68" s="5" t="s">
        <v>5</v>
      </c>
      <c r="G68" s="6">
        <f>SUM(G63:G67)</f>
        <v>0</v>
      </c>
      <c r="H68" s="7" t="s">
        <v>23</v>
      </c>
    </row>
    <row r="69" spans="1:8" ht="15.75" customHeight="1" thickBot="1" x14ac:dyDescent="0.35">
      <c r="A69" s="49" t="s">
        <v>25</v>
      </c>
    </row>
    <row r="70" spans="1:8" ht="60" customHeight="1" thickBot="1" x14ac:dyDescent="0.3">
      <c r="A70" s="56" t="s">
        <v>60</v>
      </c>
      <c r="B70" s="72" t="s">
        <v>61</v>
      </c>
      <c r="C70" s="73"/>
      <c r="D70" s="57" t="s">
        <v>62</v>
      </c>
      <c r="E70" s="58" t="s">
        <v>63</v>
      </c>
    </row>
    <row r="71" spans="1:8" ht="19.2" customHeight="1" thickBot="1" x14ac:dyDescent="0.3">
      <c r="A71" s="59">
        <v>3700000</v>
      </c>
      <c r="B71" s="74">
        <f>A71*4</f>
        <v>14800000</v>
      </c>
      <c r="C71" s="75"/>
      <c r="D71" s="60">
        <f>G10+G18+G23+G27+G52+G60+G68</f>
        <v>0</v>
      </c>
      <c r="E71" s="61">
        <f>G10*4+G18*4+G23*4+G27*4+G52*4+G60*4+G68</f>
        <v>0</v>
      </c>
    </row>
    <row r="72" spans="1:8" ht="15.75" customHeight="1" x14ac:dyDescent="0.25"/>
    <row r="73" spans="1:8" ht="63.75" customHeight="1" x14ac:dyDescent="0.25">
      <c r="A73" s="69" t="s">
        <v>66</v>
      </c>
      <c r="B73" s="69"/>
      <c r="C73" s="69"/>
      <c r="D73" s="69"/>
      <c r="E73" s="69"/>
      <c r="F73" s="69"/>
      <c r="G73" s="69"/>
    </row>
    <row r="74" spans="1:8" ht="15.75" customHeight="1" x14ac:dyDescent="0.25"/>
    <row r="75" spans="1:8" ht="15.75" customHeight="1" x14ac:dyDescent="0.25"/>
    <row r="76" spans="1:8" ht="15.75" customHeight="1" x14ac:dyDescent="0.25"/>
    <row r="77" spans="1:8" ht="15.75" customHeight="1" x14ac:dyDescent="0.25"/>
    <row r="78" spans="1:8" ht="15.75" customHeight="1" x14ac:dyDescent="0.25"/>
    <row r="79" spans="1:8" ht="15.75" customHeight="1" x14ac:dyDescent="0.25"/>
    <row r="80" spans="1:8"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sheetData>
  <customSheetViews>
    <customSheetView guid="{156D36CA-26E8-4F3C-AAFB-BDF044E72202}" scale="95" showGridLines="0" topLeftCell="A74">
      <selection activeCell="C103" sqref="C103:C106"/>
      <pageMargins left="0.7" right="0.7" top="0.78749999999999998" bottom="0.78749999999999998" header="0.511811023622047" footer="0.511811023622047"/>
      <pageSetup paperSize="9" scale="40" orientation="landscape" horizontalDpi="300" verticalDpi="300" r:id="rId1"/>
    </customSheetView>
    <customSheetView guid="{ECFB48A4-5DC9-4717-96BB-CA0E0D6D1368}" scale="95" showGridLines="0" topLeftCell="A21">
      <selection activeCell="B113" sqref="B113"/>
      <pageMargins left="0.7" right="0.7" top="0.78749999999999998" bottom="0.78749999999999998" header="0.511811023622047" footer="0.511811023622047"/>
      <pageSetup paperSize="9" scale="40" orientation="landscape" horizontalDpi="300" verticalDpi="300" r:id="rId2"/>
    </customSheetView>
    <customSheetView guid="{61881901-B45E-4994-83AE-AD137B761614}" scale="95" showGridLines="0" topLeftCell="A90">
      <selection activeCell="C118" sqref="C118"/>
      <pageMargins left="0.7" right="0.7" top="0.78749999999999998" bottom="0.78749999999999998" header="0.511811023622047" footer="0.511811023622047"/>
      <pageSetup paperSize="9" scale="40" orientation="landscape" horizontalDpi="300" verticalDpi="300" r:id="rId3"/>
    </customSheetView>
    <customSheetView guid="{2A2D1235-7F1D-4018-93F8-7DFDB270875F}" scale="95" showGridLines="0" topLeftCell="A28">
      <selection activeCell="A38" sqref="A38"/>
      <pageMargins left="0.7" right="0.7" top="0.78749999999999998" bottom="0.78749999999999998" header="0.511811023622047" footer="0.511811023622047"/>
      <pageSetup paperSize="9" scale="40" orientation="landscape" horizontalDpi="300" verticalDpi="300" r:id="rId4"/>
    </customSheetView>
  </customSheetViews>
  <mergeCells count="38">
    <mergeCell ref="B70:C70"/>
    <mergeCell ref="B71:C71"/>
    <mergeCell ref="A2:E2"/>
    <mergeCell ref="H4:H9"/>
    <mergeCell ref="A1:E1"/>
    <mergeCell ref="C55:D55"/>
    <mergeCell ref="C56:D56"/>
    <mergeCell ref="A11:E11"/>
    <mergeCell ref="C29:D29"/>
    <mergeCell ref="C30:D30"/>
    <mergeCell ref="C33:D33"/>
    <mergeCell ref="C31:D31"/>
    <mergeCell ref="C32:D32"/>
    <mergeCell ref="C42:D42"/>
    <mergeCell ref="C34:D34"/>
    <mergeCell ref="C35:D35"/>
    <mergeCell ref="A36:B38"/>
    <mergeCell ref="C36:D38"/>
    <mergeCell ref="A39:B41"/>
    <mergeCell ref="C39:D41"/>
    <mergeCell ref="A73:G73"/>
    <mergeCell ref="A53:E53"/>
    <mergeCell ref="C54:D54"/>
    <mergeCell ref="A61:E61"/>
    <mergeCell ref="C62:D62"/>
    <mergeCell ref="C57:D57"/>
    <mergeCell ref="C58:D58"/>
    <mergeCell ref="C59:D59"/>
    <mergeCell ref="C63:D63"/>
    <mergeCell ref="C64:D64"/>
    <mergeCell ref="C65:D65"/>
    <mergeCell ref="C67:D67"/>
    <mergeCell ref="C66:D66"/>
    <mergeCell ref="A43:B46"/>
    <mergeCell ref="C43:D46"/>
    <mergeCell ref="A47:B50"/>
    <mergeCell ref="C47:D50"/>
    <mergeCell ref="C51:D51"/>
  </mergeCells>
  <phoneticPr fontId="14" type="noConversion"/>
  <pageMargins left="0.7" right="0.7" top="0.78749999999999998" bottom="0.78749999999999998" header="0.511811023622047" footer="0.511811023622047"/>
  <pageSetup paperSize="9" scale="40" orientation="landscape" horizontalDpi="300" verticalDpi="300" r:id="rId5"/>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Rotava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Romča</dc:creator>
  <cp:lastModifiedBy>Romana Zemanová</cp:lastModifiedBy>
  <cp:revision>1</cp:revision>
  <dcterms:created xsi:type="dcterms:W3CDTF">2020-11-27T11:39:40Z</dcterms:created>
  <dcterms:modified xsi:type="dcterms:W3CDTF">2025-07-25T05:47:51Z</dcterms:modified>
  <dc:language>cs-CZ</dc:language>
</cp:coreProperties>
</file>